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KO6\Indkøbsenheden\Pia\Udbud leje og vask af beklædning\Bekendtgjort materiale efter forhandling\"/>
    </mc:Choice>
  </mc:AlternateContent>
  <xr:revisionPtr revIDLastSave="0" documentId="13_ncr:1_{47BBFC84-BB0B-4122-BE03-B0223B218089}" xr6:coauthVersionLast="41" xr6:coauthVersionMax="43" xr10:uidLastSave="{00000000-0000-0000-0000-000000000000}"/>
  <bookViews>
    <workbookView xWindow="-120" yWindow="-120" windowWidth="20730" windowHeight="11160" firstSheet="2" activeTab="4" xr2:uid="{E49343D6-17D9-45AD-BA35-1B73360D75A6}"/>
  </bookViews>
  <sheets>
    <sheet name="Tilbudsliste Plejen" sheetId="5" r:id="rId1"/>
    <sheet name="Tilbudsliste tandplejen" sheetId="4" r:id="rId2"/>
    <sheet name="Tilbudsliste køkken" sheetId="2" r:id="rId3"/>
    <sheet name="Tilbudsliste socialpædagogisk " sheetId="7" r:id="rId4"/>
    <sheet name="Tilbudsliste linned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5" l="1"/>
  <c r="D14" i="5"/>
  <c r="D15" i="5"/>
  <c r="D16" i="5"/>
  <c r="D17" i="5"/>
  <c r="D18" i="5"/>
  <c r="D19" i="5"/>
  <c r="D21" i="5" l="1"/>
  <c r="D22" i="5"/>
  <c r="D23" i="5"/>
  <c r="D24" i="5"/>
  <c r="D20" i="5"/>
  <c r="D25" i="5"/>
  <c r="D4" i="5"/>
  <c r="D5" i="5"/>
  <c r="D6" i="5"/>
  <c r="D26" i="5"/>
  <c r="D9" i="5"/>
  <c r="D10" i="5"/>
  <c r="D11" i="5"/>
  <c r="D12" i="5"/>
  <c r="D4" i="2" l="1"/>
  <c r="D5" i="2"/>
  <c r="D6" i="2"/>
  <c r="D10" i="2" l="1"/>
  <c r="D11" i="2"/>
  <c r="D9" i="2"/>
  <c r="D3" i="2"/>
  <c r="D7" i="2"/>
  <c r="D2" i="2"/>
  <c r="D3" i="4"/>
  <c r="D4" i="4"/>
  <c r="D5" i="4"/>
  <c r="D6" i="4"/>
  <c r="D7" i="4"/>
  <c r="D8" i="4"/>
  <c r="D2" i="4"/>
  <c r="D2" i="5"/>
  <c r="D7" i="5"/>
  <c r="D8" i="5"/>
  <c r="D3" i="5"/>
  <c r="D4" i="3" l="1"/>
  <c r="D5" i="3"/>
  <c r="D6" i="3"/>
  <c r="D7" i="3"/>
  <c r="D8" i="3"/>
  <c r="I1" i="5" l="1"/>
  <c r="D13" i="3" l="1"/>
  <c r="E5" i="4" l="1"/>
  <c r="D3" i="3" l="1"/>
  <c r="D9" i="3"/>
  <c r="D10" i="3"/>
  <c r="D12" i="3"/>
  <c r="D15" i="3"/>
  <c r="D16" i="3"/>
  <c r="D19" i="3"/>
  <c r="D20" i="3"/>
  <c r="D2" i="3"/>
  <c r="D3" i="7"/>
  <c r="D4" i="7"/>
  <c r="D2" i="7"/>
  <c r="E3" i="4" l="1"/>
  <c r="E6" i="4"/>
  <c r="E7" i="4"/>
  <c r="E8" i="4"/>
  <c r="B1" i="5" l="1"/>
  <c r="C1" i="5"/>
  <c r="D1" i="5"/>
  <c r="E1" i="5"/>
  <c r="F1" i="5"/>
  <c r="G1" i="5"/>
  <c r="H1" i="5"/>
  <c r="E2" i="4"/>
  <c r="B17" i="3"/>
  <c r="B18" i="3"/>
  <c r="D17" i="3" l="1"/>
  <c r="D18" i="3"/>
  <c r="D14" i="3"/>
</calcChain>
</file>

<file path=xl/sharedStrings.xml><?xml version="1.0" encoding="utf-8"?>
<sst xmlns="http://schemas.openxmlformats.org/spreadsheetml/2006/main" count="120" uniqueCount="85">
  <si>
    <t>Spisestykke</t>
  </si>
  <si>
    <t>Dynebetræk, voksen</t>
  </si>
  <si>
    <t>Gulvklud, vævede</t>
  </si>
  <si>
    <t>Pudebetræk, voksen</t>
  </si>
  <si>
    <t>Viskestykke</t>
  </si>
  <si>
    <t>Linned</t>
  </si>
  <si>
    <t>Volumen</t>
  </si>
  <si>
    <t>Buks, herre, sort</t>
  </si>
  <si>
    <t>Buks, dame, sort</t>
  </si>
  <si>
    <t>Kokkejakke, hvid</t>
  </si>
  <si>
    <t>Tørklæde</t>
  </si>
  <si>
    <t>Antal medarbejdere/stk pr. år</t>
  </si>
  <si>
    <t>Lejepris DKK (pr. uge) 1 levering</t>
  </si>
  <si>
    <t>Samlet pris ved 1 levering om ugen</t>
  </si>
  <si>
    <t>Samlet pris ved 2 levering om ugen</t>
  </si>
  <si>
    <t>Leverandørens varenummer</t>
  </si>
  <si>
    <t>Dessin Nummer</t>
  </si>
  <si>
    <t xml:space="preserve">Produktbeskrivelse </t>
  </si>
  <si>
    <t>Tilgængelige størrelser</t>
  </si>
  <si>
    <t>Pris ved bortkommet</t>
  </si>
  <si>
    <t>Tilgængelige farver</t>
  </si>
  <si>
    <t>Sjælevarmer</t>
  </si>
  <si>
    <t>Buks, lærred, m/ elastik i livet</t>
  </si>
  <si>
    <t>Buks, lærred, m/ linning, knap og lynlån</t>
  </si>
  <si>
    <t>Buks, kraftig lærred, m/ elastik i livet</t>
  </si>
  <si>
    <t>Buks, kraftig lærred, m/ linning, knap og lynlån</t>
  </si>
  <si>
    <t>Inderjakke / fleecejakke</t>
  </si>
  <si>
    <t>Buks, overtræk</t>
  </si>
  <si>
    <t>Etnisk tørklæde</t>
  </si>
  <si>
    <t>Skaljakke, kort</t>
  </si>
  <si>
    <t>Skaljakke, lang</t>
  </si>
  <si>
    <t>Nedrulning, pris angives i kollonne K</t>
  </si>
  <si>
    <t>Ødelagt tøj pga. glemt kuglepen, pris angives i kollone K</t>
  </si>
  <si>
    <t>Forstykke, sort</t>
  </si>
  <si>
    <t>Buks, træning, mørk</t>
  </si>
  <si>
    <t>Undertrøje med korte ærmer</t>
  </si>
  <si>
    <t>Undertrøje med lange ærmer</t>
  </si>
  <si>
    <t>Dyne, kundens, kun vask</t>
  </si>
  <si>
    <t>Pude, kundens, kun vask</t>
  </si>
  <si>
    <t>Bosted, 24 borgere</t>
  </si>
  <si>
    <t>Antal stk pr. år</t>
  </si>
  <si>
    <t>Jakke med inderjakke</t>
  </si>
  <si>
    <t>Karklud, vævede</t>
  </si>
  <si>
    <t>Tandplejen, 42 medarbejdere</t>
  </si>
  <si>
    <t>Henriksdal, 23 medarbejdere</t>
  </si>
  <si>
    <t>Bukser, mørkeblå</t>
  </si>
  <si>
    <t>Nederdel, lang, mørk</t>
  </si>
  <si>
    <t>Tilbagelevering af glemte genstande, pris angives i kollonne K</t>
  </si>
  <si>
    <t>Køkkener</t>
  </si>
  <si>
    <t>Kittel, hvid (3 i pulje)</t>
  </si>
  <si>
    <t>Buks, unisex, sort</t>
  </si>
  <si>
    <t>Lagen, hvid</t>
  </si>
  <si>
    <t>Håndklæde, hale, frotte</t>
  </si>
  <si>
    <t xml:space="preserve">Håndklæde, hår, frotte </t>
  </si>
  <si>
    <t>Håndklæde, bad, frotte</t>
  </si>
  <si>
    <t>Rygsække, vask, pris angives i kollonne K</t>
  </si>
  <si>
    <t xml:space="preserve">Dug, 140x180 cm, hvid </t>
  </si>
  <si>
    <t>Dug, 140x180 cm, bordeux</t>
  </si>
  <si>
    <t>Dug, 140x180 cm, mørkeblå</t>
  </si>
  <si>
    <t>Dug, 140x180 cm, mørkelilla</t>
  </si>
  <si>
    <t>Dug, 140x180 cm, rød</t>
  </si>
  <si>
    <t>Dug, 140x220 cm, rød</t>
  </si>
  <si>
    <t>Vaskepris DKK (pr. uge) 1 levering</t>
  </si>
  <si>
    <t>Samlet Vaskepris ved 1 levering om ugen</t>
  </si>
  <si>
    <t>Buks, lærred - brugt</t>
  </si>
  <si>
    <t>Sjælevarmer - brugt</t>
  </si>
  <si>
    <t>Inderjakke / fleecejakke - brugt</t>
  </si>
  <si>
    <t>Kokkejakke, hvid - brugt</t>
  </si>
  <si>
    <t>Buks, dame, sort - brugt</t>
  </si>
  <si>
    <t>Buks, herre, sort - brugt</t>
  </si>
  <si>
    <t>Unisex underbenklæder</t>
  </si>
  <si>
    <t>T-shirt, damemodel, kort ærme, lyseblå</t>
  </si>
  <si>
    <t>Poloshirt, blå</t>
  </si>
  <si>
    <t>Administratin af puljetøj</t>
  </si>
  <si>
    <t>Plejen, 768 medarbejdere</t>
  </si>
  <si>
    <t>Kantinen, 10 medarbejdere</t>
  </si>
  <si>
    <t>T-shirt, damemodel, uden ærmer, hvid</t>
  </si>
  <si>
    <t>T-shirt, unisexmodel, uden ærmer, hvid</t>
  </si>
  <si>
    <t>T-shirt, unisexmodel, kort ærme, lyseblå</t>
  </si>
  <si>
    <t>T-shirt, hvid eller lyseblå med ærmer - brugt</t>
  </si>
  <si>
    <t>T-shirt, træning, damemodel, mellemblå eller hvid</t>
  </si>
  <si>
    <t>T-shirt, træning, unisexmodel, mellemblå eller hvid</t>
  </si>
  <si>
    <t>Vest, damemodel</t>
  </si>
  <si>
    <t>Vest, unisexmodel</t>
  </si>
  <si>
    <t>Dug, 140x220 cm, hvid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</si>
</sst>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r.&quot;_-;\-* #,##0.00\ &quot;kr.&quot;_-;_-* &quot;-&quot;??\ &quot;kr.&quot;_-;_-@_-"/>
  </numFmts>
  <fonts count="8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name val="Calibri"/>
      <family val="2"/>
      <scheme val="minor"/>
    </font>
    <font>
      <sz val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44" fontId="0" fillId="0" borderId="0" xfId="1" applyFont="1"/>
    <xf numFmtId="0" fontId="2" fillId="0" borderId="0" xfId="0" applyFont="1" applyAlignment="1">
      <alignment horizontal="center"/>
    </xf>
    <xf numFmtId="44" fontId="0" fillId="0" borderId="0" xfId="1" applyFont="1" applyAlignment="1"/>
    <xf numFmtId="0" fontId="2" fillId="0" borderId="0" xfId="0" applyFont="1" applyAlignment="1"/>
    <xf numFmtId="44" fontId="0" fillId="0" borderId="1" xfId="1" applyFont="1" applyBorder="1"/>
    <xf numFmtId="0" fontId="0" fillId="0" borderId="1" xfId="0" applyFont="1" applyBorder="1"/>
    <xf numFmtId="44" fontId="0" fillId="0" borderId="1" xfId="1" applyFont="1" applyBorder="1" applyAlignment="1"/>
    <xf numFmtId="44" fontId="0" fillId="0" borderId="3" xfId="1" applyFont="1" applyBorder="1" applyAlignment="1"/>
    <xf numFmtId="0" fontId="3" fillId="0" borderId="2" xfId="0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44" fontId="0" fillId="0" borderId="3" xfId="1" applyFont="1" applyBorder="1"/>
    <xf numFmtId="0" fontId="0" fillId="0" borderId="3" xfId="0" applyFont="1" applyBorder="1"/>
    <xf numFmtId="44" fontId="0" fillId="0" borderId="3" xfId="0" applyNumberFormat="1" applyFont="1" applyBorder="1"/>
    <xf numFmtId="0" fontId="0" fillId="0" borderId="0" xfId="0" applyFont="1"/>
    <xf numFmtId="0" fontId="6" fillId="0" borderId="2" xfId="0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/>
    <xf numFmtId="0" fontId="0" fillId="0" borderId="3" xfId="0" applyFont="1" applyBorder="1" applyAlignment="1">
      <alignment horizontal="left"/>
    </xf>
    <xf numFmtId="0" fontId="0" fillId="0" borderId="3" xfId="0" applyFont="1" applyBorder="1" applyAlignment="1"/>
    <xf numFmtId="0" fontId="0" fillId="0" borderId="0" xfId="0" applyFont="1" applyAlignment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/>
    <xf numFmtId="0" fontId="6" fillId="0" borderId="2" xfId="0" applyFont="1" applyBorder="1" applyAlignment="1">
      <alignment horizontal="center"/>
    </xf>
    <xf numFmtId="44" fontId="6" fillId="0" borderId="2" xfId="1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/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Fill="1" applyBorder="1"/>
    <xf numFmtId="0" fontId="0" fillId="0" borderId="1" xfId="0" applyFont="1" applyFill="1" applyBorder="1"/>
    <xf numFmtId="0" fontId="0" fillId="3" borderId="1" xfId="0" applyFont="1" applyFill="1" applyBorder="1"/>
    <xf numFmtId="0" fontId="0" fillId="2" borderId="1" xfId="0" applyFont="1" applyFill="1" applyBorder="1"/>
    <xf numFmtId="0" fontId="0" fillId="0" borderId="5" xfId="0" applyFont="1" applyFill="1" applyBorder="1" applyAlignment="1">
      <alignment horizontal="left"/>
    </xf>
    <xf numFmtId="0" fontId="0" fillId="0" borderId="5" xfId="0" applyFont="1" applyBorder="1" applyAlignment="1"/>
    <xf numFmtId="44" fontId="0" fillId="0" borderId="5" xfId="1" applyFont="1" applyBorder="1" applyAlignment="1"/>
    <xf numFmtId="0" fontId="0" fillId="2" borderId="3" xfId="0" applyFont="1" applyFill="1" applyBorder="1"/>
    <xf numFmtId="0" fontId="2" fillId="0" borderId="4" xfId="0" applyFont="1" applyFill="1" applyBorder="1" applyAlignment="1">
      <alignment horizontal="center"/>
    </xf>
    <xf numFmtId="0" fontId="0" fillId="0" borderId="2" xfId="0" applyFont="1" applyBorder="1" applyAlignment="1"/>
    <xf numFmtId="44" fontId="0" fillId="0" borderId="2" xfId="1" applyFont="1" applyBorder="1" applyAlignment="1"/>
    <xf numFmtId="0" fontId="0" fillId="0" borderId="3" xfId="0" applyFont="1" applyFill="1" applyBorder="1"/>
    <xf numFmtId="0" fontId="7" fillId="0" borderId="3" xfId="0" applyFont="1" applyFill="1" applyBorder="1" applyAlignment="1">
      <alignment horizontal="left"/>
    </xf>
    <xf numFmtId="0" fontId="7" fillId="0" borderId="3" xfId="0" applyFont="1" applyFill="1" applyBorder="1"/>
    <xf numFmtId="44" fontId="5" fillId="0" borderId="3" xfId="1" applyFont="1" applyBorder="1"/>
    <xf numFmtId="0" fontId="5" fillId="0" borderId="3" xfId="0" applyFont="1" applyBorder="1"/>
    <xf numFmtId="0" fontId="5" fillId="0" borderId="0" xfId="0" applyFont="1" applyBorder="1"/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/>
    <xf numFmtId="44" fontId="5" fillId="0" borderId="1" xfId="1" applyFont="1" applyBorder="1"/>
    <xf numFmtId="0" fontId="5" fillId="0" borderId="1" xfId="0" applyFont="1" applyBorder="1"/>
    <xf numFmtId="44" fontId="5" fillId="0" borderId="1" xfId="1" applyFont="1" applyFill="1" applyBorder="1"/>
    <xf numFmtId="0" fontId="5" fillId="0" borderId="0" xfId="0" applyFont="1"/>
    <xf numFmtId="0" fontId="2" fillId="0" borderId="2" xfId="0" applyFont="1" applyFill="1" applyBorder="1" applyAlignment="1">
      <alignment horizontal="center" vertical="center"/>
    </xf>
    <xf numFmtId="44" fontId="0" fillId="0" borderId="1" xfId="1" applyFont="1" applyFill="1" applyBorder="1"/>
    <xf numFmtId="0" fontId="0" fillId="0" borderId="0" xfId="0" applyFont="1" applyFill="1"/>
    <xf numFmtId="44" fontId="0" fillId="0" borderId="3" xfId="1" applyFont="1" applyFill="1" applyBorder="1"/>
    <xf numFmtId="44" fontId="0" fillId="3" borderId="1" xfId="1" applyFont="1" applyFill="1" applyBorder="1"/>
    <xf numFmtId="0" fontId="5" fillId="0" borderId="1" xfId="0" applyFont="1" applyFill="1" applyBorder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0CFB0-E032-4728-BA93-52FE6FCD37B3}">
  <dimension ref="A1:I29"/>
  <sheetViews>
    <sheetView topLeftCell="A5" workbookViewId="0">
      <selection activeCell="A2" sqref="A2:A29"/>
    </sheetView>
  </sheetViews>
  <sheetFormatPr defaultRowHeight="12.75" x14ac:dyDescent="0.2"/>
  <cols>
    <col min="1" max="1" width="52.875" style="17" bestFit="1" customWidth="1"/>
    <col min="2" max="2" width="29" style="17" bestFit="1" customWidth="1"/>
    <col min="3" max="3" width="31.125" style="17" bestFit="1" customWidth="1"/>
    <col min="4" max="4" width="33.875" style="17" bestFit="1" customWidth="1"/>
    <col min="5" max="5" width="27.5" style="17" bestFit="1" customWidth="1"/>
    <col min="6" max="6" width="15.5" style="17" bestFit="1" customWidth="1"/>
    <col min="7" max="7" width="19.25" style="17" bestFit="1" customWidth="1"/>
    <col min="8" max="8" width="22.375" style="17" bestFit="1" customWidth="1"/>
    <col min="9" max="9" width="20.375" style="17" bestFit="1" customWidth="1"/>
    <col min="10" max="16384" width="9" style="17"/>
  </cols>
  <sheetData>
    <row r="1" spans="1:9" s="32" customFormat="1" ht="13.5" thickBot="1" x14ac:dyDescent="0.25">
      <c r="A1" s="56" t="s">
        <v>74</v>
      </c>
      <c r="B1" s="31" t="str">
        <f>'Tilbudsliste køkken'!B1</f>
        <v>Antal medarbejdere/stk pr. år</v>
      </c>
      <c r="C1" s="31" t="str">
        <f>'Tilbudsliste køkken'!C1</f>
        <v>Lejepris DKK (pr. uge) 1 levering</v>
      </c>
      <c r="D1" s="31" t="str">
        <f>'Tilbudsliste køkken'!D1</f>
        <v>Samlet pris ved 1 levering om ugen</v>
      </c>
      <c r="E1" s="31" t="str">
        <f>'Tilbudsliste køkken'!E1</f>
        <v>Leverandørens varenummer</v>
      </c>
      <c r="F1" s="31" t="str">
        <f>'Tilbudsliste køkken'!F1</f>
        <v>Dessin Nummer</v>
      </c>
      <c r="G1" s="31" t="str">
        <f>'Tilbudsliste køkken'!G1</f>
        <v xml:space="preserve">Produktbeskrivelse </v>
      </c>
      <c r="H1" s="31" t="str">
        <f>'Tilbudsliste køkken'!H1</f>
        <v>Tilgængelige størrelser</v>
      </c>
      <c r="I1" s="31" t="str">
        <f>'Tilbudsliste køkken'!I1</f>
        <v>Pris ved bortkommet</v>
      </c>
    </row>
    <row r="2" spans="1:9" x14ac:dyDescent="0.2">
      <c r="A2" s="44" t="s">
        <v>71</v>
      </c>
      <c r="B2" s="44">
        <v>334</v>
      </c>
      <c r="C2" s="14">
        <v>0</v>
      </c>
      <c r="D2" s="16">
        <f>SUM((B2*C2)*11)</f>
        <v>0</v>
      </c>
      <c r="E2" s="15"/>
      <c r="F2" s="15"/>
      <c r="G2" s="15"/>
      <c r="H2" s="15"/>
      <c r="I2" s="14">
        <v>0</v>
      </c>
    </row>
    <row r="3" spans="1:9" x14ac:dyDescent="0.2">
      <c r="A3" s="34" t="s">
        <v>78</v>
      </c>
      <c r="B3" s="34">
        <v>434</v>
      </c>
      <c r="C3" s="5">
        <v>0</v>
      </c>
      <c r="D3" s="16">
        <f t="shared" ref="D3:D12" si="0">SUM(B3*C3)*11</f>
        <v>0</v>
      </c>
      <c r="E3" s="6"/>
      <c r="F3" s="6"/>
      <c r="G3" s="6"/>
      <c r="H3" s="6"/>
      <c r="I3" s="5">
        <v>0</v>
      </c>
    </row>
    <row r="4" spans="1:9" x14ac:dyDescent="0.2">
      <c r="A4" s="34" t="s">
        <v>76</v>
      </c>
      <c r="B4" s="34">
        <v>384</v>
      </c>
      <c r="C4" s="5">
        <v>0</v>
      </c>
      <c r="D4" s="16">
        <f t="shared" si="0"/>
        <v>0</v>
      </c>
      <c r="E4" s="6"/>
      <c r="F4" s="6"/>
      <c r="G4" s="6"/>
      <c r="H4" s="6"/>
      <c r="I4" s="5">
        <v>0</v>
      </c>
    </row>
    <row r="5" spans="1:9" x14ac:dyDescent="0.2">
      <c r="A5" s="34" t="s">
        <v>77</v>
      </c>
      <c r="B5" s="34">
        <v>334</v>
      </c>
      <c r="C5" s="5">
        <v>0</v>
      </c>
      <c r="D5" s="16">
        <f t="shared" si="0"/>
        <v>0</v>
      </c>
      <c r="E5" s="6"/>
      <c r="F5" s="6"/>
      <c r="G5" s="6"/>
      <c r="H5" s="6"/>
      <c r="I5" s="5">
        <v>0</v>
      </c>
    </row>
    <row r="6" spans="1:9" x14ac:dyDescent="0.2">
      <c r="A6" s="34" t="s">
        <v>79</v>
      </c>
      <c r="B6" s="34">
        <v>100</v>
      </c>
      <c r="C6" s="5">
        <v>0</v>
      </c>
      <c r="D6" s="16">
        <f t="shared" si="0"/>
        <v>0</v>
      </c>
      <c r="E6" s="6"/>
      <c r="F6" s="6"/>
      <c r="G6" s="6"/>
      <c r="H6" s="6"/>
      <c r="I6" s="5">
        <v>0</v>
      </c>
    </row>
    <row r="7" spans="1:9" x14ac:dyDescent="0.2">
      <c r="A7" s="34" t="s">
        <v>22</v>
      </c>
      <c r="B7" s="44">
        <v>170</v>
      </c>
      <c r="C7" s="5">
        <v>0</v>
      </c>
      <c r="D7" s="16">
        <f t="shared" si="0"/>
        <v>0</v>
      </c>
      <c r="E7" s="6"/>
      <c r="F7" s="6"/>
      <c r="G7" s="6"/>
      <c r="H7" s="6"/>
      <c r="I7" s="5">
        <v>0</v>
      </c>
    </row>
    <row r="8" spans="1:9" x14ac:dyDescent="0.2">
      <c r="A8" s="34" t="s">
        <v>23</v>
      </c>
      <c r="B8" s="34">
        <v>270</v>
      </c>
      <c r="C8" s="5">
        <v>0</v>
      </c>
      <c r="D8" s="16">
        <f t="shared" si="0"/>
        <v>0</v>
      </c>
      <c r="E8" s="6"/>
      <c r="F8" s="6"/>
      <c r="G8" s="6"/>
      <c r="H8" s="6"/>
      <c r="I8" s="5">
        <v>0</v>
      </c>
    </row>
    <row r="9" spans="1:9" x14ac:dyDescent="0.2">
      <c r="A9" s="34" t="s">
        <v>64</v>
      </c>
      <c r="B9" s="34">
        <v>100</v>
      </c>
      <c r="C9" s="5">
        <v>0</v>
      </c>
      <c r="D9" s="16">
        <f t="shared" si="0"/>
        <v>0</v>
      </c>
      <c r="E9" s="6"/>
      <c r="F9" s="6"/>
      <c r="G9" s="6"/>
      <c r="H9" s="6"/>
      <c r="I9" s="5">
        <v>0</v>
      </c>
    </row>
    <row r="10" spans="1:9" x14ac:dyDescent="0.2">
      <c r="A10" s="34" t="s">
        <v>24</v>
      </c>
      <c r="B10" s="34">
        <v>170</v>
      </c>
      <c r="C10" s="5">
        <v>0</v>
      </c>
      <c r="D10" s="16">
        <f t="shared" si="0"/>
        <v>0</v>
      </c>
      <c r="E10" s="6"/>
      <c r="F10" s="6"/>
      <c r="G10" s="6"/>
      <c r="H10" s="6"/>
      <c r="I10" s="5">
        <v>0</v>
      </c>
    </row>
    <row r="11" spans="1:9" x14ac:dyDescent="0.2">
      <c r="A11" s="34" t="s">
        <v>25</v>
      </c>
      <c r="B11" s="34">
        <v>170</v>
      </c>
      <c r="C11" s="5">
        <v>0</v>
      </c>
      <c r="D11" s="16">
        <f t="shared" si="0"/>
        <v>0</v>
      </c>
      <c r="E11" s="6"/>
      <c r="F11" s="6"/>
      <c r="G11" s="6"/>
      <c r="H11" s="6"/>
      <c r="I11" s="5">
        <v>0</v>
      </c>
    </row>
    <row r="12" spans="1:9" x14ac:dyDescent="0.2">
      <c r="A12" s="61" t="s">
        <v>28</v>
      </c>
      <c r="B12" s="34">
        <v>60</v>
      </c>
      <c r="C12" s="5">
        <v>0</v>
      </c>
      <c r="D12" s="16">
        <f t="shared" si="0"/>
        <v>0</v>
      </c>
      <c r="E12" s="6"/>
      <c r="F12" s="6"/>
      <c r="G12" s="6"/>
      <c r="H12" s="6"/>
      <c r="I12" s="5">
        <v>0</v>
      </c>
    </row>
    <row r="13" spans="1:9" x14ac:dyDescent="0.2">
      <c r="A13" s="61" t="s">
        <v>82</v>
      </c>
      <c r="B13" s="34">
        <v>100</v>
      </c>
      <c r="C13" s="5">
        <v>0</v>
      </c>
      <c r="D13" s="16">
        <f t="shared" ref="D13:D19" si="1">SUM(B13*C13)*11</f>
        <v>0</v>
      </c>
      <c r="E13" s="6"/>
      <c r="F13" s="6"/>
      <c r="G13" s="6"/>
      <c r="H13" s="6"/>
      <c r="I13" s="5">
        <v>0</v>
      </c>
    </row>
    <row r="14" spans="1:9" x14ac:dyDescent="0.2">
      <c r="A14" s="34" t="s">
        <v>83</v>
      </c>
      <c r="B14" s="34">
        <v>610</v>
      </c>
      <c r="C14" s="5">
        <v>0</v>
      </c>
      <c r="D14" s="16">
        <f t="shared" si="1"/>
        <v>0</v>
      </c>
      <c r="E14" s="6"/>
      <c r="F14" s="6"/>
      <c r="G14" s="6"/>
      <c r="H14" s="6"/>
      <c r="I14" s="5">
        <v>0</v>
      </c>
    </row>
    <row r="15" spans="1:9" x14ac:dyDescent="0.2">
      <c r="A15" s="34" t="s">
        <v>21</v>
      </c>
      <c r="B15" s="34">
        <v>548</v>
      </c>
      <c r="C15" s="5">
        <v>0</v>
      </c>
      <c r="D15" s="16">
        <f t="shared" si="1"/>
        <v>0</v>
      </c>
      <c r="E15" s="6"/>
      <c r="F15" s="6"/>
      <c r="G15" s="6"/>
      <c r="H15" s="6"/>
      <c r="I15" s="5">
        <v>0</v>
      </c>
    </row>
    <row r="16" spans="1:9" x14ac:dyDescent="0.2">
      <c r="A16" s="34" t="s">
        <v>65</v>
      </c>
      <c r="B16" s="34">
        <v>100</v>
      </c>
      <c r="C16" s="5">
        <v>0</v>
      </c>
      <c r="D16" s="16">
        <f t="shared" si="1"/>
        <v>0</v>
      </c>
      <c r="E16" s="6"/>
      <c r="F16" s="6"/>
      <c r="G16" s="6"/>
      <c r="H16" s="6"/>
      <c r="I16" s="5">
        <v>0</v>
      </c>
    </row>
    <row r="17" spans="1:9" x14ac:dyDescent="0.2">
      <c r="A17" s="34" t="s">
        <v>80</v>
      </c>
      <c r="B17" s="34">
        <v>30</v>
      </c>
      <c r="C17" s="5">
        <v>0</v>
      </c>
      <c r="D17" s="16">
        <f t="shared" si="1"/>
        <v>0</v>
      </c>
      <c r="E17" s="6"/>
      <c r="F17" s="6"/>
      <c r="G17" s="6"/>
      <c r="H17" s="6"/>
      <c r="I17" s="5">
        <v>0</v>
      </c>
    </row>
    <row r="18" spans="1:9" x14ac:dyDescent="0.2">
      <c r="A18" s="34" t="s">
        <v>81</v>
      </c>
      <c r="B18" s="34">
        <v>11</v>
      </c>
      <c r="C18" s="5">
        <v>0</v>
      </c>
      <c r="D18" s="16">
        <f t="shared" si="1"/>
        <v>0</v>
      </c>
      <c r="E18" s="6"/>
      <c r="F18" s="6"/>
      <c r="G18" s="6"/>
      <c r="H18" s="6"/>
      <c r="I18" s="5">
        <v>0</v>
      </c>
    </row>
    <row r="19" spans="1:9" x14ac:dyDescent="0.2">
      <c r="A19" s="34" t="s">
        <v>34</v>
      </c>
      <c r="B19" s="34">
        <v>41</v>
      </c>
      <c r="C19" s="5">
        <v>0</v>
      </c>
      <c r="D19" s="16">
        <f t="shared" si="1"/>
        <v>0</v>
      </c>
      <c r="E19" s="6"/>
      <c r="F19" s="6"/>
      <c r="G19" s="6"/>
      <c r="H19" s="6"/>
      <c r="I19" s="5">
        <v>0</v>
      </c>
    </row>
    <row r="20" spans="1:9" x14ac:dyDescent="0.2">
      <c r="A20" s="34" t="s">
        <v>26</v>
      </c>
      <c r="B20" s="34">
        <v>135</v>
      </c>
      <c r="C20" s="5">
        <v>0</v>
      </c>
      <c r="D20" s="16">
        <f>SUM(B20*C20)</f>
        <v>0</v>
      </c>
      <c r="E20" s="6"/>
      <c r="F20" s="6"/>
      <c r="G20" s="6"/>
      <c r="H20" s="6"/>
      <c r="I20" s="5">
        <v>0</v>
      </c>
    </row>
    <row r="21" spans="1:9" x14ac:dyDescent="0.2">
      <c r="A21" s="34" t="s">
        <v>66</v>
      </c>
      <c r="B21" s="34">
        <v>50</v>
      </c>
      <c r="C21" s="5">
        <v>0</v>
      </c>
      <c r="D21" s="16">
        <f t="shared" ref="D21:D24" si="2">SUM(B21*C21)</f>
        <v>0</v>
      </c>
      <c r="E21" s="6"/>
      <c r="F21" s="6"/>
      <c r="G21" s="6"/>
      <c r="H21" s="6"/>
      <c r="I21" s="5">
        <v>0</v>
      </c>
    </row>
    <row r="22" spans="1:9" x14ac:dyDescent="0.2">
      <c r="A22" s="34" t="s">
        <v>29</v>
      </c>
      <c r="B22" s="34">
        <v>90</v>
      </c>
      <c r="C22" s="5">
        <v>0</v>
      </c>
      <c r="D22" s="16">
        <f t="shared" si="2"/>
        <v>0</v>
      </c>
      <c r="E22" s="6"/>
      <c r="F22" s="6"/>
      <c r="G22" s="6"/>
      <c r="H22" s="6"/>
      <c r="I22" s="5">
        <v>0</v>
      </c>
    </row>
    <row r="23" spans="1:9" x14ac:dyDescent="0.2">
      <c r="A23" s="34" t="s">
        <v>30</v>
      </c>
      <c r="B23" s="6">
        <v>95</v>
      </c>
      <c r="C23" s="5">
        <v>0</v>
      </c>
      <c r="D23" s="16">
        <f t="shared" si="2"/>
        <v>0</v>
      </c>
      <c r="E23" s="6"/>
      <c r="F23" s="6"/>
      <c r="G23" s="6"/>
      <c r="H23" s="6"/>
      <c r="I23" s="5">
        <v>0</v>
      </c>
    </row>
    <row r="24" spans="1:9" x14ac:dyDescent="0.2">
      <c r="A24" s="34" t="s">
        <v>27</v>
      </c>
      <c r="B24" s="6">
        <v>90</v>
      </c>
      <c r="C24" s="5">
        <v>0</v>
      </c>
      <c r="D24" s="16">
        <f t="shared" si="2"/>
        <v>0</v>
      </c>
      <c r="E24" s="6"/>
      <c r="F24" s="6"/>
      <c r="G24" s="6"/>
      <c r="H24" s="6"/>
      <c r="I24" s="5">
        <v>0</v>
      </c>
    </row>
    <row r="25" spans="1:9" s="58" customFormat="1" x14ac:dyDescent="0.2">
      <c r="A25" s="34" t="s">
        <v>55</v>
      </c>
      <c r="B25" s="34">
        <v>61</v>
      </c>
      <c r="C25" s="57">
        <v>0</v>
      </c>
      <c r="D25" s="16">
        <f>SUM(B25*C25)</f>
        <v>0</v>
      </c>
      <c r="E25" s="34"/>
      <c r="F25" s="34"/>
      <c r="G25" s="34"/>
      <c r="H25" s="34"/>
      <c r="I25" s="57">
        <v>0</v>
      </c>
    </row>
    <row r="26" spans="1:9" s="58" customFormat="1" x14ac:dyDescent="0.2">
      <c r="A26" s="34" t="s">
        <v>73</v>
      </c>
      <c r="B26" s="34">
        <v>1</v>
      </c>
      <c r="C26" s="57">
        <v>0</v>
      </c>
      <c r="D26" s="16">
        <f>C26</f>
        <v>0</v>
      </c>
      <c r="E26" s="34"/>
      <c r="F26" s="35"/>
      <c r="G26" s="35"/>
      <c r="H26" s="35"/>
      <c r="I26" s="60"/>
    </row>
    <row r="27" spans="1:9" x14ac:dyDescent="0.2">
      <c r="A27" s="6" t="s">
        <v>31</v>
      </c>
      <c r="B27" s="6">
        <v>0</v>
      </c>
      <c r="C27" s="35"/>
      <c r="D27" s="35"/>
      <c r="E27" s="35"/>
      <c r="F27" s="35"/>
      <c r="G27" s="35"/>
      <c r="H27" s="35"/>
      <c r="I27" s="5">
        <v>0</v>
      </c>
    </row>
    <row r="28" spans="1:9" x14ac:dyDescent="0.2">
      <c r="A28" s="6" t="s">
        <v>32</v>
      </c>
      <c r="B28" s="6">
        <v>0</v>
      </c>
      <c r="C28" s="35"/>
      <c r="D28" s="35"/>
      <c r="E28" s="35"/>
      <c r="F28" s="35"/>
      <c r="G28" s="35"/>
      <c r="H28" s="35"/>
      <c r="I28" s="5">
        <v>0</v>
      </c>
    </row>
    <row r="29" spans="1:9" x14ac:dyDescent="0.2">
      <c r="A29" s="34" t="s">
        <v>47</v>
      </c>
      <c r="B29" s="6">
        <v>0</v>
      </c>
      <c r="C29" s="35"/>
      <c r="D29" s="35"/>
      <c r="E29" s="35"/>
      <c r="F29" s="35"/>
      <c r="G29" s="35"/>
      <c r="H29" s="35"/>
      <c r="I29" s="5">
        <v>0</v>
      </c>
    </row>
  </sheetData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DB823-7ED7-4E78-8C5C-6D02A9932FD0}">
  <dimension ref="A1:J14"/>
  <sheetViews>
    <sheetView workbookViewId="0">
      <selection activeCell="A2" sqref="A2:A11"/>
    </sheetView>
  </sheetViews>
  <sheetFormatPr defaultRowHeight="12.75" x14ac:dyDescent="0.2"/>
  <cols>
    <col min="1" max="1" width="64.25" style="17" bestFit="1" customWidth="1"/>
    <col min="2" max="2" width="29" style="17" bestFit="1" customWidth="1"/>
    <col min="3" max="3" width="32.875" style="1" bestFit="1" customWidth="1"/>
    <col min="4" max="5" width="35.625" style="1" bestFit="1" customWidth="1"/>
    <col min="6" max="6" width="27.5" style="17" bestFit="1" customWidth="1"/>
    <col min="7" max="7" width="15.5" style="17" bestFit="1" customWidth="1"/>
    <col min="8" max="8" width="19.25" style="17" bestFit="1" customWidth="1"/>
    <col min="9" max="9" width="22.375" style="17" bestFit="1" customWidth="1"/>
    <col min="10" max="10" width="20.375" style="17" bestFit="1" customWidth="1"/>
    <col min="11" max="16384" width="9" style="17"/>
  </cols>
  <sheetData>
    <row r="1" spans="1:10" s="4" customFormat="1" ht="13.5" thickBot="1" x14ac:dyDescent="0.25">
      <c r="A1" s="13" t="s">
        <v>43</v>
      </c>
      <c r="B1" s="27" t="s">
        <v>11</v>
      </c>
      <c r="C1" s="28" t="s">
        <v>12</v>
      </c>
      <c r="D1" s="28" t="s">
        <v>13</v>
      </c>
      <c r="E1" s="28" t="s">
        <v>14</v>
      </c>
      <c r="F1" s="29" t="s">
        <v>15</v>
      </c>
      <c r="G1" s="29" t="s">
        <v>16</v>
      </c>
      <c r="H1" s="30" t="s">
        <v>17</v>
      </c>
      <c r="I1" s="30" t="s">
        <v>18</v>
      </c>
      <c r="J1" s="30" t="s">
        <v>19</v>
      </c>
    </row>
    <row r="2" spans="1:10" x14ac:dyDescent="0.2">
      <c r="A2" s="15" t="s">
        <v>72</v>
      </c>
      <c r="B2" s="15">
        <v>41</v>
      </c>
      <c r="C2" s="14">
        <v>1</v>
      </c>
      <c r="D2" s="14">
        <f t="shared" ref="D2:D8" si="0">SUM(B2*C2)*11</f>
        <v>451</v>
      </c>
      <c r="E2" s="14" t="e">
        <f>SUM(6*#REF!*52)</f>
        <v>#REF!</v>
      </c>
      <c r="F2" s="15"/>
      <c r="G2" s="15"/>
      <c r="H2" s="15"/>
      <c r="I2" s="15"/>
      <c r="J2" s="14">
        <v>0</v>
      </c>
    </row>
    <row r="3" spans="1:10" x14ac:dyDescent="0.2">
      <c r="A3" s="6" t="s">
        <v>45</v>
      </c>
      <c r="B3" s="6">
        <v>41</v>
      </c>
      <c r="C3" s="14">
        <v>0</v>
      </c>
      <c r="D3" s="14">
        <f t="shared" si="0"/>
        <v>0</v>
      </c>
      <c r="E3" s="5" t="e">
        <f>SUM(6*#REF!*52)</f>
        <v>#REF!</v>
      </c>
      <c r="F3" s="6"/>
      <c r="G3" s="6"/>
      <c r="H3" s="6"/>
      <c r="I3" s="6"/>
      <c r="J3" s="5">
        <v>0</v>
      </c>
    </row>
    <row r="4" spans="1:10" x14ac:dyDescent="0.2">
      <c r="A4" s="6" t="s">
        <v>46</v>
      </c>
      <c r="B4" s="6">
        <v>1</v>
      </c>
      <c r="C4" s="14">
        <v>0</v>
      </c>
      <c r="D4" s="14">
        <f t="shared" si="0"/>
        <v>0</v>
      </c>
      <c r="E4" s="5"/>
      <c r="F4" s="6"/>
      <c r="G4" s="6"/>
      <c r="H4" s="6"/>
      <c r="I4" s="6"/>
      <c r="J4" s="5"/>
    </row>
    <row r="5" spans="1:10" x14ac:dyDescent="0.2">
      <c r="A5" s="6" t="s">
        <v>49</v>
      </c>
      <c r="B5" s="6">
        <v>1</v>
      </c>
      <c r="C5" s="14">
        <v>0</v>
      </c>
      <c r="D5" s="14">
        <f t="shared" si="0"/>
        <v>0</v>
      </c>
      <c r="E5" s="5" t="e">
        <f>SUM(6*#REF!*52)</f>
        <v>#REF!</v>
      </c>
      <c r="F5" s="6"/>
      <c r="G5" s="6"/>
      <c r="H5" s="6"/>
      <c r="I5" s="6"/>
      <c r="J5" s="5"/>
    </row>
    <row r="6" spans="1:10" x14ac:dyDescent="0.2">
      <c r="A6" s="6" t="s">
        <v>10</v>
      </c>
      <c r="B6" s="6">
        <v>3</v>
      </c>
      <c r="C6" s="5">
        <v>0</v>
      </c>
      <c r="D6" s="14">
        <f t="shared" si="0"/>
        <v>0</v>
      </c>
      <c r="E6" s="5" t="e">
        <f>SUM(6*#REF!*52)</f>
        <v>#REF!</v>
      </c>
      <c r="F6" s="6"/>
      <c r="G6" s="6"/>
      <c r="H6" s="6"/>
      <c r="I6" s="6"/>
      <c r="J6" s="5">
        <v>0</v>
      </c>
    </row>
    <row r="7" spans="1:10" x14ac:dyDescent="0.2">
      <c r="A7" s="6" t="s">
        <v>21</v>
      </c>
      <c r="B7" s="6">
        <v>41</v>
      </c>
      <c r="C7" s="5">
        <v>0</v>
      </c>
      <c r="D7" s="14">
        <f t="shared" si="0"/>
        <v>0</v>
      </c>
      <c r="E7" s="5" t="e">
        <f>SUM(6*#REF!*52)</f>
        <v>#REF!</v>
      </c>
      <c r="F7" s="6"/>
      <c r="G7" s="6"/>
      <c r="H7" s="6"/>
      <c r="I7" s="6"/>
      <c r="J7" s="5">
        <v>0</v>
      </c>
    </row>
    <row r="8" spans="1:10" x14ac:dyDescent="0.2">
      <c r="A8" s="6" t="s">
        <v>41</v>
      </c>
      <c r="B8" s="6">
        <v>4</v>
      </c>
      <c r="C8" s="5">
        <v>0</v>
      </c>
      <c r="D8" s="14">
        <f t="shared" si="0"/>
        <v>0</v>
      </c>
      <c r="E8" s="5" t="e">
        <f>SUM(6*#REF!*52)</f>
        <v>#REF!</v>
      </c>
      <c r="F8" s="6"/>
      <c r="G8" s="6"/>
      <c r="H8" s="6"/>
      <c r="I8" s="6"/>
      <c r="J8" s="5">
        <v>0</v>
      </c>
    </row>
    <row r="9" spans="1:10" x14ac:dyDescent="0.2">
      <c r="A9" s="6" t="s">
        <v>31</v>
      </c>
      <c r="B9" s="6">
        <v>0</v>
      </c>
      <c r="C9" s="35"/>
      <c r="D9" s="35"/>
      <c r="E9" s="35"/>
      <c r="F9" s="35"/>
      <c r="G9" s="35"/>
      <c r="H9" s="35"/>
      <c r="I9" s="35"/>
      <c r="J9" s="5">
        <v>0</v>
      </c>
    </row>
    <row r="10" spans="1:10" x14ac:dyDescent="0.2">
      <c r="A10" s="6" t="s">
        <v>32</v>
      </c>
      <c r="B10" s="6">
        <v>0</v>
      </c>
      <c r="C10" s="35"/>
      <c r="D10" s="35"/>
      <c r="E10" s="35"/>
      <c r="F10" s="35"/>
      <c r="G10" s="35"/>
      <c r="H10" s="35"/>
      <c r="I10" s="35"/>
      <c r="J10" s="5">
        <v>0</v>
      </c>
    </row>
    <row r="11" spans="1:10" x14ac:dyDescent="0.2">
      <c r="A11" s="34" t="s">
        <v>47</v>
      </c>
      <c r="B11" s="6">
        <v>0</v>
      </c>
      <c r="C11" s="35"/>
      <c r="D11" s="35"/>
      <c r="E11" s="35"/>
      <c r="F11" s="35"/>
      <c r="G11" s="35"/>
      <c r="H11" s="35"/>
      <c r="I11" s="35"/>
      <c r="J11" s="5">
        <v>0</v>
      </c>
    </row>
    <row r="13" spans="1:10" x14ac:dyDescent="0.2">
      <c r="A13" s="33"/>
    </row>
    <row r="14" spans="1:10" x14ac:dyDescent="0.2">
      <c r="A14" s="3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34C43-8E6F-4C20-A5B6-DAC0EAFF7FB7}">
  <dimension ref="A1:I15"/>
  <sheetViews>
    <sheetView workbookViewId="0">
      <selection activeCell="A2" sqref="A2:A15"/>
    </sheetView>
  </sheetViews>
  <sheetFormatPr defaultRowHeight="12.75" x14ac:dyDescent="0.2"/>
  <cols>
    <col min="1" max="1" width="52.875" style="24" bestFit="1" customWidth="1"/>
    <col min="2" max="2" width="29" style="24" bestFit="1" customWidth="1"/>
    <col min="3" max="3" width="31.125" style="24" bestFit="1" customWidth="1"/>
    <col min="4" max="4" width="35.625" style="3" bestFit="1" customWidth="1"/>
    <col min="5" max="5" width="32.125" style="24" customWidth="1"/>
    <col min="6" max="6" width="20.875" style="24" customWidth="1"/>
    <col min="7" max="7" width="19.25" style="24" bestFit="1" customWidth="1"/>
    <col min="8" max="8" width="22.375" style="24" bestFit="1" customWidth="1"/>
    <col min="9" max="9" width="20.375" style="3" bestFit="1" customWidth="1"/>
    <col min="10" max="16384" width="9" style="24"/>
  </cols>
  <sheetData>
    <row r="1" spans="1:9" s="4" customFormat="1" ht="13.5" thickBot="1" x14ac:dyDescent="0.25">
      <c r="A1" s="13" t="s">
        <v>75</v>
      </c>
      <c r="B1" s="18" t="s">
        <v>11</v>
      </c>
      <c r="C1" s="18" t="s">
        <v>12</v>
      </c>
      <c r="D1" s="19" t="s">
        <v>13</v>
      </c>
      <c r="E1" s="20" t="s">
        <v>15</v>
      </c>
      <c r="F1" s="20" t="s">
        <v>16</v>
      </c>
      <c r="G1" s="21" t="s">
        <v>17</v>
      </c>
      <c r="H1" s="21" t="s">
        <v>18</v>
      </c>
      <c r="I1" s="21" t="s">
        <v>19</v>
      </c>
    </row>
    <row r="2" spans="1:9" x14ac:dyDescent="0.2">
      <c r="A2" s="22" t="s">
        <v>9</v>
      </c>
      <c r="B2" s="23">
        <v>10</v>
      </c>
      <c r="C2" s="8">
        <v>1</v>
      </c>
      <c r="D2" s="8">
        <f>SUM(B2*C2)*11</f>
        <v>110</v>
      </c>
      <c r="E2" s="23"/>
      <c r="F2" s="23"/>
      <c r="G2" s="23"/>
      <c r="H2" s="23"/>
      <c r="I2" s="8">
        <v>0</v>
      </c>
    </row>
    <row r="3" spans="1:9" x14ac:dyDescent="0.2">
      <c r="A3" s="25" t="s">
        <v>8</v>
      </c>
      <c r="B3" s="26">
        <v>8</v>
      </c>
      <c r="C3" s="7">
        <v>0</v>
      </c>
      <c r="D3" s="8">
        <f t="shared" ref="D3:D7" si="0">SUM(B3*C3)*11</f>
        <v>0</v>
      </c>
      <c r="E3" s="26"/>
      <c r="F3" s="26"/>
      <c r="G3" s="26"/>
      <c r="H3" s="26"/>
      <c r="I3" s="7">
        <v>0</v>
      </c>
    </row>
    <row r="4" spans="1:9" x14ac:dyDescent="0.2">
      <c r="A4" s="25" t="s">
        <v>7</v>
      </c>
      <c r="B4" s="26">
        <v>2</v>
      </c>
      <c r="C4" s="7">
        <v>0</v>
      </c>
      <c r="D4" s="8">
        <f t="shared" si="0"/>
        <v>0</v>
      </c>
      <c r="E4" s="26"/>
      <c r="F4" s="26"/>
      <c r="G4" s="26"/>
      <c r="H4" s="26"/>
      <c r="I4" s="7"/>
    </row>
    <row r="5" spans="1:9" x14ac:dyDescent="0.2">
      <c r="A5" s="22" t="s">
        <v>67</v>
      </c>
      <c r="B5" s="26">
        <v>10</v>
      </c>
      <c r="C5" s="7">
        <v>0</v>
      </c>
      <c r="D5" s="8">
        <f t="shared" si="0"/>
        <v>0</v>
      </c>
      <c r="E5" s="26"/>
      <c r="F5" s="26"/>
      <c r="G5" s="26"/>
      <c r="H5" s="26"/>
      <c r="I5" s="7"/>
    </row>
    <row r="6" spans="1:9" x14ac:dyDescent="0.2">
      <c r="A6" s="25" t="s">
        <v>68</v>
      </c>
      <c r="B6" s="26">
        <v>8</v>
      </c>
      <c r="C6" s="7">
        <v>0</v>
      </c>
      <c r="D6" s="8">
        <f t="shared" si="0"/>
        <v>0</v>
      </c>
      <c r="E6" s="26"/>
      <c r="F6" s="26"/>
      <c r="G6" s="26"/>
      <c r="H6" s="26"/>
      <c r="I6" s="7"/>
    </row>
    <row r="7" spans="1:9" ht="13.5" thickBot="1" x14ac:dyDescent="0.25">
      <c r="A7" s="25" t="s">
        <v>69</v>
      </c>
      <c r="B7" s="26">
        <v>2</v>
      </c>
      <c r="C7" s="7">
        <v>0</v>
      </c>
      <c r="D7" s="8">
        <f t="shared" si="0"/>
        <v>0</v>
      </c>
      <c r="E7" s="26"/>
      <c r="F7" s="26"/>
      <c r="G7" s="26"/>
      <c r="H7" s="26"/>
      <c r="I7" s="7">
        <v>0</v>
      </c>
    </row>
    <row r="8" spans="1:9" ht="13.5" thickBot="1" x14ac:dyDescent="0.25">
      <c r="A8" s="13" t="s">
        <v>44</v>
      </c>
      <c r="B8" s="18" t="s">
        <v>11</v>
      </c>
      <c r="C8" s="18" t="s">
        <v>12</v>
      </c>
      <c r="D8" s="19" t="s">
        <v>13</v>
      </c>
      <c r="E8" s="20" t="s">
        <v>15</v>
      </c>
      <c r="F8" s="20" t="s">
        <v>16</v>
      </c>
      <c r="G8" s="21" t="s">
        <v>17</v>
      </c>
      <c r="H8" s="21" t="s">
        <v>18</v>
      </c>
      <c r="I8" s="21" t="s">
        <v>19</v>
      </c>
    </row>
    <row r="9" spans="1:9" x14ac:dyDescent="0.2">
      <c r="A9" s="22" t="s">
        <v>9</v>
      </c>
      <c r="B9" s="23">
        <v>25</v>
      </c>
      <c r="C9" s="8">
        <v>1</v>
      </c>
      <c r="D9" s="8">
        <f>SUM(B9*C9)*11</f>
        <v>275</v>
      </c>
      <c r="E9" s="23"/>
      <c r="F9" s="23"/>
      <c r="G9" s="23"/>
      <c r="H9" s="23"/>
      <c r="I9" s="8">
        <v>0</v>
      </c>
    </row>
    <row r="10" spans="1:9" x14ac:dyDescent="0.2">
      <c r="A10" s="25" t="s">
        <v>50</v>
      </c>
      <c r="B10" s="26">
        <v>25</v>
      </c>
      <c r="C10" s="7">
        <v>0</v>
      </c>
      <c r="D10" s="8">
        <f t="shared" ref="D10:D11" si="1">SUM(B10*C10)*11</f>
        <v>0</v>
      </c>
      <c r="E10" s="26"/>
      <c r="F10" s="26"/>
      <c r="G10" s="26"/>
      <c r="H10" s="26"/>
      <c r="I10" s="7">
        <v>0</v>
      </c>
    </row>
    <row r="11" spans="1:9" ht="13.5" thickBot="1" x14ac:dyDescent="0.25">
      <c r="A11" s="37" t="s">
        <v>33</v>
      </c>
      <c r="B11" s="38">
        <v>20</v>
      </c>
      <c r="C11" s="39">
        <v>0</v>
      </c>
      <c r="D11" s="8">
        <f t="shared" si="1"/>
        <v>0</v>
      </c>
      <c r="E11" s="38"/>
      <c r="F11" s="38"/>
      <c r="G11" s="38"/>
      <c r="H11" s="38"/>
      <c r="I11" s="39">
        <v>0</v>
      </c>
    </row>
    <row r="12" spans="1:9" ht="13.5" thickBot="1" x14ac:dyDescent="0.25">
      <c r="A12" s="41" t="s">
        <v>48</v>
      </c>
      <c r="B12" s="42"/>
      <c r="C12" s="43"/>
      <c r="D12" s="43"/>
      <c r="E12" s="42"/>
      <c r="F12" s="42"/>
      <c r="G12" s="42"/>
      <c r="H12" s="42"/>
      <c r="I12" s="43"/>
    </row>
    <row r="13" spans="1:9" s="17" customFormat="1" x14ac:dyDescent="0.2">
      <c r="A13" s="15" t="s">
        <v>31</v>
      </c>
      <c r="B13" s="15">
        <v>0</v>
      </c>
      <c r="C13" s="40"/>
      <c r="D13" s="40"/>
      <c r="E13" s="40"/>
      <c r="F13" s="40"/>
      <c r="G13" s="40"/>
      <c r="H13" s="40"/>
      <c r="I13" s="14">
        <v>0</v>
      </c>
    </row>
    <row r="14" spans="1:9" s="17" customFormat="1" x14ac:dyDescent="0.2">
      <c r="A14" s="6" t="s">
        <v>32</v>
      </c>
      <c r="B14" s="6">
        <v>6</v>
      </c>
      <c r="C14" s="36"/>
      <c r="D14" s="36"/>
      <c r="E14" s="36"/>
      <c r="F14" s="36"/>
      <c r="G14" s="36"/>
      <c r="H14" s="36"/>
      <c r="I14" s="5">
        <v>0</v>
      </c>
    </row>
    <row r="15" spans="1:9" x14ac:dyDescent="0.2">
      <c r="A15" s="34" t="s">
        <v>47</v>
      </c>
      <c r="B15" s="6">
        <v>0</v>
      </c>
      <c r="C15" s="36"/>
      <c r="D15" s="36"/>
      <c r="E15" s="36"/>
      <c r="F15" s="36"/>
      <c r="G15" s="36"/>
      <c r="H15" s="36"/>
      <c r="I15" s="5">
        <v>0</v>
      </c>
    </row>
  </sheetData>
  <sortState xmlns:xlrd2="http://schemas.microsoft.com/office/spreadsheetml/2017/richdata2" ref="A3:B15">
    <sortCondition ref="A3:A15"/>
    <sortCondition ref="B3:B15"/>
  </sortState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17E71-D00B-4FF7-8E2B-88AE275C422A}">
  <dimension ref="A1:I6"/>
  <sheetViews>
    <sheetView workbookViewId="0">
      <selection activeCell="C13" sqref="C13"/>
    </sheetView>
  </sheetViews>
  <sheetFormatPr defaultRowHeight="12.75" x14ac:dyDescent="0.2"/>
  <cols>
    <col min="1" max="1" width="24.5" style="17" bestFit="1" customWidth="1"/>
    <col min="2" max="2" width="14.625" style="17" bestFit="1" customWidth="1"/>
    <col min="3" max="3" width="32.75" style="17" bestFit="1" customWidth="1"/>
    <col min="4" max="4" width="35.625" style="17" bestFit="1" customWidth="1"/>
    <col min="5" max="5" width="27.75" style="17" customWidth="1"/>
    <col min="6" max="6" width="24.75" style="17" customWidth="1"/>
    <col min="7" max="7" width="19.25" style="17" bestFit="1" customWidth="1"/>
    <col min="8" max="8" width="22.375" style="17" bestFit="1" customWidth="1"/>
    <col min="9" max="9" width="20.375" style="17" bestFit="1" customWidth="1"/>
    <col min="10" max="16384" width="9" style="17"/>
  </cols>
  <sheetData>
    <row r="1" spans="1:9" s="4" customFormat="1" ht="13.5" thickBot="1" x14ac:dyDescent="0.25">
      <c r="A1" s="13" t="s">
        <v>39</v>
      </c>
      <c r="B1" s="18" t="s">
        <v>40</v>
      </c>
      <c r="C1" s="18" t="s">
        <v>62</v>
      </c>
      <c r="D1" s="19" t="s">
        <v>13</v>
      </c>
      <c r="E1" s="20" t="s">
        <v>15</v>
      </c>
      <c r="F1" s="20" t="s">
        <v>16</v>
      </c>
      <c r="G1" s="21" t="s">
        <v>17</v>
      </c>
      <c r="H1" s="21" t="s">
        <v>18</v>
      </c>
      <c r="I1" s="21" t="s">
        <v>19</v>
      </c>
    </row>
    <row r="2" spans="1:9" x14ac:dyDescent="0.2">
      <c r="A2" s="15" t="s">
        <v>35</v>
      </c>
      <c r="B2" s="15">
        <v>256</v>
      </c>
      <c r="C2" s="14">
        <v>0</v>
      </c>
      <c r="D2" s="14">
        <f>SUM(B2*C2)</f>
        <v>0</v>
      </c>
      <c r="E2" s="15"/>
      <c r="F2" s="15"/>
      <c r="G2" s="15"/>
      <c r="H2" s="15"/>
      <c r="I2" s="14">
        <v>0</v>
      </c>
    </row>
    <row r="3" spans="1:9" x14ac:dyDescent="0.2">
      <c r="A3" s="6" t="s">
        <v>36</v>
      </c>
      <c r="B3" s="6">
        <v>135</v>
      </c>
      <c r="C3" s="5">
        <v>0</v>
      </c>
      <c r="D3" s="14">
        <f>SUM(B3*C3)</f>
        <v>0</v>
      </c>
      <c r="E3" s="6"/>
      <c r="F3" s="6"/>
      <c r="G3" s="6"/>
      <c r="H3" s="6"/>
      <c r="I3" s="5">
        <v>0</v>
      </c>
    </row>
    <row r="4" spans="1:9" s="58" customFormat="1" x14ac:dyDescent="0.2">
      <c r="A4" s="34" t="s">
        <v>70</v>
      </c>
      <c r="B4" s="34">
        <v>2260</v>
      </c>
      <c r="C4" s="57">
        <v>0</v>
      </c>
      <c r="D4" s="59">
        <f>SUM(B4*C4)</f>
        <v>0</v>
      </c>
      <c r="E4" s="34"/>
      <c r="F4" s="34"/>
      <c r="G4" s="34"/>
      <c r="H4" s="34"/>
      <c r="I4" s="57">
        <v>0</v>
      </c>
    </row>
    <row r="5" spans="1:9" s="58" customFormat="1" x14ac:dyDescent="0.2"/>
    <row r="6" spans="1:9" s="58" customFormat="1" x14ac:dyDescent="0.2">
      <c r="A6" s="3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59091-1ABB-497E-AF15-8201D48E4912}">
  <dimension ref="A1:J21"/>
  <sheetViews>
    <sheetView tabSelected="1" workbookViewId="0">
      <selection activeCell="A2" sqref="A2:A20"/>
    </sheetView>
  </sheetViews>
  <sheetFormatPr defaultRowHeight="12.75" x14ac:dyDescent="0.2"/>
  <cols>
    <col min="1" max="1" width="30.125" bestFit="1" customWidth="1"/>
    <col min="2" max="2" width="9.125" bestFit="1" customWidth="1"/>
    <col min="3" max="3" width="27.375" bestFit="1" customWidth="1"/>
    <col min="4" max="4" width="34.5" bestFit="1" customWidth="1"/>
    <col min="5" max="5" width="23.125" bestFit="1" customWidth="1"/>
    <col min="6" max="6" width="13.375" bestFit="1" customWidth="1"/>
    <col min="7" max="7" width="16.375" bestFit="1" customWidth="1"/>
    <col min="8" max="8" width="19" bestFit="1" customWidth="1"/>
    <col min="9" max="9" width="17.375" bestFit="1" customWidth="1"/>
  </cols>
  <sheetData>
    <row r="1" spans="1:10" s="2" customFormat="1" ht="15.75" thickBot="1" x14ac:dyDescent="0.3">
      <c r="A1" s="13" t="s">
        <v>5</v>
      </c>
      <c r="B1" s="13" t="s">
        <v>6</v>
      </c>
      <c r="C1" s="9" t="s">
        <v>62</v>
      </c>
      <c r="D1" s="10" t="s">
        <v>63</v>
      </c>
      <c r="E1" s="11" t="s">
        <v>15</v>
      </c>
      <c r="F1" s="11" t="s">
        <v>16</v>
      </c>
      <c r="G1" s="12" t="s">
        <v>17</v>
      </c>
      <c r="H1" s="12" t="s">
        <v>20</v>
      </c>
      <c r="I1" s="12" t="s">
        <v>19</v>
      </c>
      <c r="J1" s="4"/>
    </row>
    <row r="2" spans="1:10" s="49" customFormat="1" ht="15" x14ac:dyDescent="0.25">
      <c r="A2" s="45" t="s">
        <v>56</v>
      </c>
      <c r="B2" s="46">
        <v>60</v>
      </c>
      <c r="C2" s="47">
        <v>0</v>
      </c>
      <c r="D2" s="47">
        <f t="shared" ref="D2:D10" si="0">SUM(C2*B2)</f>
        <v>0</v>
      </c>
      <c r="E2" s="48"/>
      <c r="F2" s="48"/>
      <c r="G2" s="48"/>
      <c r="H2" s="48"/>
      <c r="I2" s="47">
        <v>0</v>
      </c>
    </row>
    <row r="3" spans="1:10" s="49" customFormat="1" ht="15" x14ac:dyDescent="0.25">
      <c r="A3" s="50" t="s">
        <v>84</v>
      </c>
      <c r="B3" s="51">
        <v>108</v>
      </c>
      <c r="C3" s="52">
        <v>0</v>
      </c>
      <c r="D3" s="47">
        <f t="shared" si="0"/>
        <v>0</v>
      </c>
      <c r="E3" s="53"/>
      <c r="F3" s="53"/>
      <c r="G3" s="53"/>
      <c r="H3" s="53"/>
      <c r="I3" s="52">
        <v>0</v>
      </c>
    </row>
    <row r="4" spans="1:10" s="49" customFormat="1" ht="15" x14ac:dyDescent="0.25">
      <c r="A4" s="50" t="s">
        <v>57</v>
      </c>
      <c r="B4" s="51">
        <v>9</v>
      </c>
      <c r="C4" s="52">
        <v>0</v>
      </c>
      <c r="D4" s="47">
        <f t="shared" si="0"/>
        <v>0</v>
      </c>
      <c r="E4" s="53"/>
      <c r="F4" s="53"/>
      <c r="G4" s="53"/>
      <c r="H4" s="53"/>
      <c r="I4" s="52">
        <v>0</v>
      </c>
    </row>
    <row r="5" spans="1:10" s="49" customFormat="1" ht="15" x14ac:dyDescent="0.25">
      <c r="A5" s="50" t="s">
        <v>58</v>
      </c>
      <c r="B5" s="51">
        <v>35</v>
      </c>
      <c r="C5" s="52">
        <v>0</v>
      </c>
      <c r="D5" s="47">
        <f t="shared" si="0"/>
        <v>0</v>
      </c>
      <c r="E5" s="53"/>
      <c r="F5" s="53"/>
      <c r="G5" s="53"/>
      <c r="H5" s="53"/>
      <c r="I5" s="52">
        <v>0</v>
      </c>
    </row>
    <row r="6" spans="1:10" s="49" customFormat="1" ht="15" x14ac:dyDescent="0.25">
      <c r="A6" s="50" t="s">
        <v>59</v>
      </c>
      <c r="B6" s="51">
        <v>9</v>
      </c>
      <c r="C6" s="52">
        <v>0</v>
      </c>
      <c r="D6" s="47">
        <f t="shared" si="0"/>
        <v>0</v>
      </c>
      <c r="E6" s="53"/>
      <c r="F6" s="53"/>
      <c r="G6" s="53"/>
      <c r="H6" s="53"/>
      <c r="I6" s="52">
        <v>0</v>
      </c>
    </row>
    <row r="7" spans="1:10" s="49" customFormat="1" ht="15" x14ac:dyDescent="0.25">
      <c r="A7" s="50" t="s">
        <v>60</v>
      </c>
      <c r="B7" s="51">
        <v>42</v>
      </c>
      <c r="C7" s="52">
        <v>0</v>
      </c>
      <c r="D7" s="47">
        <f t="shared" si="0"/>
        <v>0</v>
      </c>
      <c r="E7" s="53"/>
      <c r="F7" s="53"/>
      <c r="G7" s="53"/>
      <c r="H7" s="53"/>
      <c r="I7" s="52">
        <v>0</v>
      </c>
    </row>
    <row r="8" spans="1:10" s="49" customFormat="1" ht="15" x14ac:dyDescent="0.25">
      <c r="A8" s="50" t="s">
        <v>61</v>
      </c>
      <c r="B8" s="51">
        <v>8</v>
      </c>
      <c r="C8" s="52">
        <v>0</v>
      </c>
      <c r="D8" s="47">
        <f t="shared" si="0"/>
        <v>0</v>
      </c>
      <c r="E8" s="53"/>
      <c r="F8" s="53"/>
      <c r="G8" s="53"/>
      <c r="H8" s="53"/>
      <c r="I8" s="52">
        <v>0</v>
      </c>
    </row>
    <row r="9" spans="1:10" s="49" customFormat="1" ht="15" x14ac:dyDescent="0.25">
      <c r="A9" s="50" t="s">
        <v>1</v>
      </c>
      <c r="B9" s="51">
        <v>3514</v>
      </c>
      <c r="C9" s="52">
        <v>0</v>
      </c>
      <c r="D9" s="47">
        <f t="shared" si="0"/>
        <v>0</v>
      </c>
      <c r="E9" s="53"/>
      <c r="F9" s="53"/>
      <c r="G9" s="53"/>
      <c r="H9" s="53"/>
      <c r="I9" s="52">
        <v>0</v>
      </c>
    </row>
    <row r="10" spans="1:10" s="49" customFormat="1" ht="15" x14ac:dyDescent="0.25">
      <c r="A10" s="50" t="s">
        <v>3</v>
      </c>
      <c r="B10" s="51">
        <v>3870</v>
      </c>
      <c r="C10" s="52">
        <v>0</v>
      </c>
      <c r="D10" s="47">
        <f t="shared" si="0"/>
        <v>0</v>
      </c>
      <c r="E10" s="53"/>
      <c r="F10" s="53"/>
      <c r="G10" s="53"/>
      <c r="H10" s="53"/>
      <c r="I10" s="52">
        <v>0</v>
      </c>
    </row>
    <row r="11" spans="1:10" s="49" customFormat="1" ht="15" x14ac:dyDescent="0.25">
      <c r="A11" s="50" t="s">
        <v>51</v>
      </c>
      <c r="B11" s="51">
        <v>6100</v>
      </c>
      <c r="C11" s="52">
        <v>0</v>
      </c>
      <c r="D11" s="47">
        <v>0</v>
      </c>
      <c r="E11" s="53"/>
      <c r="F11" s="53"/>
      <c r="G11" s="53"/>
      <c r="H11" s="53"/>
      <c r="I11" s="52">
        <v>0</v>
      </c>
    </row>
    <row r="12" spans="1:10" s="49" customFormat="1" ht="15" x14ac:dyDescent="0.25">
      <c r="A12" s="50" t="s">
        <v>52</v>
      </c>
      <c r="B12" s="51">
        <v>8041</v>
      </c>
      <c r="C12" s="52">
        <v>0</v>
      </c>
      <c r="D12" s="47">
        <f t="shared" ref="D12:D20" si="1">SUM(C12*B12)</f>
        <v>0</v>
      </c>
      <c r="E12" s="53"/>
      <c r="F12" s="53"/>
      <c r="G12" s="53"/>
      <c r="H12" s="53"/>
      <c r="I12" s="52">
        <v>0</v>
      </c>
    </row>
    <row r="13" spans="1:10" s="49" customFormat="1" ht="15" x14ac:dyDescent="0.25">
      <c r="A13" s="50" t="s">
        <v>53</v>
      </c>
      <c r="B13" s="51">
        <v>8760</v>
      </c>
      <c r="C13" s="52">
        <v>0</v>
      </c>
      <c r="D13" s="47">
        <f t="shared" si="1"/>
        <v>0</v>
      </c>
      <c r="E13" s="53"/>
      <c r="F13" s="53"/>
      <c r="G13" s="53"/>
      <c r="H13" s="53"/>
      <c r="I13" s="52">
        <v>0</v>
      </c>
    </row>
    <row r="14" spans="1:10" s="49" customFormat="1" ht="15" x14ac:dyDescent="0.25">
      <c r="A14" s="50" t="s">
        <v>54</v>
      </c>
      <c r="B14" s="51">
        <v>4365</v>
      </c>
      <c r="C14" s="52">
        <v>0</v>
      </c>
      <c r="D14" s="47">
        <f t="shared" si="1"/>
        <v>0</v>
      </c>
      <c r="E14" s="53"/>
      <c r="F14" s="53"/>
      <c r="G14" s="53"/>
      <c r="H14" s="53"/>
      <c r="I14" s="52">
        <v>0</v>
      </c>
    </row>
    <row r="15" spans="1:10" s="49" customFormat="1" ht="15" x14ac:dyDescent="0.25">
      <c r="A15" s="50" t="s">
        <v>0</v>
      </c>
      <c r="B15" s="51">
        <v>15536</v>
      </c>
      <c r="C15" s="52">
        <v>0</v>
      </c>
      <c r="D15" s="47">
        <f t="shared" si="1"/>
        <v>0</v>
      </c>
      <c r="E15" s="53"/>
      <c r="F15" s="53"/>
      <c r="G15" s="53"/>
      <c r="H15" s="53"/>
      <c r="I15" s="52">
        <v>0</v>
      </c>
    </row>
    <row r="16" spans="1:10" s="49" customFormat="1" ht="15" x14ac:dyDescent="0.25">
      <c r="A16" s="50" t="s">
        <v>2</v>
      </c>
      <c r="B16" s="51">
        <v>394</v>
      </c>
      <c r="C16" s="52">
        <v>0</v>
      </c>
      <c r="D16" s="47">
        <f t="shared" si="1"/>
        <v>0</v>
      </c>
      <c r="E16" s="53"/>
      <c r="F16" s="53"/>
      <c r="G16" s="53"/>
      <c r="H16" s="53"/>
      <c r="I16" s="52">
        <v>0</v>
      </c>
    </row>
    <row r="17" spans="1:9" s="49" customFormat="1" ht="15" x14ac:dyDescent="0.25">
      <c r="A17" s="50" t="s">
        <v>42</v>
      </c>
      <c r="B17" s="51">
        <f>SUM(17901+549)</f>
        <v>18450</v>
      </c>
      <c r="C17" s="52">
        <v>0</v>
      </c>
      <c r="D17" s="47">
        <f t="shared" si="1"/>
        <v>0</v>
      </c>
      <c r="E17" s="53"/>
      <c r="F17" s="53"/>
      <c r="G17" s="53"/>
      <c r="H17" s="53"/>
      <c r="I17" s="52">
        <v>0</v>
      </c>
    </row>
    <row r="18" spans="1:9" s="49" customFormat="1" ht="15" x14ac:dyDescent="0.25">
      <c r="A18" s="50" t="s">
        <v>4</v>
      </c>
      <c r="B18" s="51">
        <f>SUM(23251+4260+667)</f>
        <v>28178</v>
      </c>
      <c r="C18" s="52">
        <v>0</v>
      </c>
      <c r="D18" s="47">
        <f t="shared" si="1"/>
        <v>0</v>
      </c>
      <c r="E18" s="53"/>
      <c r="F18" s="53"/>
      <c r="G18" s="53"/>
      <c r="H18" s="53"/>
      <c r="I18" s="52">
        <v>0</v>
      </c>
    </row>
    <row r="19" spans="1:9" s="49" customFormat="1" ht="15" x14ac:dyDescent="0.25">
      <c r="A19" s="50" t="s">
        <v>38</v>
      </c>
      <c r="B19" s="51">
        <v>29</v>
      </c>
      <c r="C19" s="54">
        <v>0</v>
      </c>
      <c r="D19" s="47">
        <f t="shared" si="1"/>
        <v>0</v>
      </c>
      <c r="E19" s="53"/>
      <c r="F19" s="53"/>
      <c r="G19" s="53"/>
      <c r="H19" s="53"/>
      <c r="I19" s="52">
        <v>0</v>
      </c>
    </row>
    <row r="20" spans="1:9" s="49" customFormat="1" ht="15" x14ac:dyDescent="0.25">
      <c r="A20" s="50" t="s">
        <v>37</v>
      </c>
      <c r="B20" s="51">
        <v>43</v>
      </c>
      <c r="C20" s="54">
        <v>0</v>
      </c>
      <c r="D20" s="47">
        <f t="shared" si="1"/>
        <v>0</v>
      </c>
      <c r="E20" s="53"/>
      <c r="F20" s="53"/>
      <c r="G20" s="53"/>
      <c r="H20" s="53"/>
      <c r="I20" s="52">
        <v>0</v>
      </c>
    </row>
    <row r="21" spans="1:9" s="55" customFormat="1" x14ac:dyDescent="0.2"/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39FE704F80C14DA225DF2A1DC23842" ma:contentTypeVersion="25" ma:contentTypeDescription="Opprett et nytt dokument." ma:contentTypeScope="" ma:versionID="13c63463e5b81b332e15beab8b388833">
  <xsd:schema xmlns:xsd="http://www.w3.org/2001/XMLSchema" xmlns:xs="http://www.w3.org/2001/XMLSchema" xmlns:p="http://schemas.microsoft.com/office/2006/metadata/properties" xmlns:ns2="5371e8e2-a9e8-46df-a91b-761db99c8728" xmlns:ns3="7bfd8652-9f54-45a4-9684-efa1596a6182" xmlns:ns4="adbb2028-43e6-4cc2-a67b-7a6125cf5ee2" xmlns:ns5="82b74a00-43a6-4076-ac55-a30bded87187" targetNamespace="http://schemas.microsoft.com/office/2006/metadata/properties" ma:root="true" ma:fieldsID="ce4fad1af0a4059d88a584baeaeacba9" ns2:_="" ns3:_="" ns4:_="" ns5:_="">
    <xsd:import namespace="5371e8e2-a9e8-46df-a91b-761db99c8728"/>
    <xsd:import namespace="7bfd8652-9f54-45a4-9684-efa1596a6182"/>
    <xsd:import namespace="adbb2028-43e6-4cc2-a67b-7a6125cf5ee2"/>
    <xsd:import namespace="82b74a00-43a6-4076-ac55-a30bded871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4:MediaLengthInSeconds" minOccurs="0"/>
                <xsd:element ref="ns4:Tekstansvarlig" minOccurs="0"/>
                <xsd:element ref="ns4:Kontrollansvarli" minOccurs="0"/>
                <xsd:element ref="ns4:Godkjenner" minOccurs="0"/>
                <xsd:element ref="ns4:Status" minOccurs="0"/>
                <xsd:element ref="ns4:Emne" minOccurs="0"/>
                <xsd:element ref="ns4:Funksjon" minOccurs="0"/>
                <xsd:element ref="ns4:Niv_x00e5_" minOccurs="0"/>
                <xsd:element ref="ns4:Fase" minOccurs="0"/>
                <xsd:element ref="ns4:Revisjonsbehov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  <xsd:element ref="ns4:Kategori" minOccurs="0"/>
                <xsd:element ref="ns4:Fagansvarlig" minOccurs="0"/>
                <xsd:element ref="ns4:Eksempelskriver" minOccurs="0"/>
                <xsd:element ref="ns4:Vedlikehold" minOccurs="0"/>
                <xsd:element ref="ns4:Publiser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1e8e2-a9e8-46df-a91b-761db99c87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d8652-9f54-45a4-9684-efa1596a618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b2028-43e6-4cc2-a67b-7a6125cf5ee2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Tekstansvarlig" ma:index="20" nillable="true" ma:displayName="Tekstansvarlig" ma:description="Den som redigerer utkast" ma:format="Dropdown" ma:list="UserInfo" ma:SharePointGroup="0" ma:internalName="Tekstansvarl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ontrollansvarli" ma:index="21" nillable="true" ma:displayName="Kontrollansvarli" ma:description="Den som kvalitetssikrer tekstutkastet. Må være en annen enn tekstansvarlig." ma:format="Dropdown" ma:list="UserInfo" ma:SharePointGroup="0" ma:internalName="Kontrollansvarli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odkjenner" ma:index="22" nillable="true" ma:displayName="Godkjenner" ma:description="Den som godkjenner etter KS. Kan være samme som ansvarlig for tekst eller kontroll, men ikke begge." ma:format="Dropdown" ma:list="UserInfo" ma:SharePointGroup="0" ma:internalName="Godkjen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23" nillable="true" ma:displayName="Status" ma:default="Ikke påbegynt" ma:description="Hvor langt har man kommet med teksten" ma:format="RadioButtons" ma:internalName="Status">
      <xsd:simpleType>
        <xsd:restriction base="dms:Choice">
          <xsd:enumeration value="Ikke påbegynt"/>
          <xsd:enumeration value="Under arbeid"/>
          <xsd:enumeration value="Til KS"/>
          <xsd:enumeration value="Til Godkjenning"/>
          <xsd:enumeration value="Godkjent"/>
        </xsd:restriction>
      </xsd:simpleType>
    </xsd:element>
    <xsd:element name="Emne" ma:index="24" nillable="true" ma:displayName="Emne" ma:description="Kategori i kriteriveiviseren 1.0" ma:format="Dropdown" ma:internalName="Emn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nergi"/>
                    <xsd:enumeration value="Inneklima"/>
                    <xsd:enumeration value="Ledelse"/>
                    <xsd:enumeration value="LCC"/>
                    <xsd:enumeration value="Materialer"/>
                    <xsd:enumeration value="Rigg og drift"/>
                    <xsd:enumeration value="Transport"/>
                    <xsd:enumeration value="Utslipp fra byggeplass"/>
                    <xsd:enumeration value="Økologi og overvann"/>
                    <xsd:enumeration value="Menneskerettigheter"/>
                  </xsd:restriction>
                </xsd:simpleType>
              </xsd:element>
            </xsd:sequence>
          </xsd:extension>
        </xsd:complexContent>
      </xsd:complexType>
    </xsd:element>
    <xsd:element name="Funksjon" ma:index="25" nillable="true" ma:displayName="Funksjon" ma:description="Funksjon i anskaffelsesprosessen" ma:format="Dropdown" ma:internalName="Funksjon">
      <xsd:simpleType>
        <xsd:restriction base="dms:Choice">
          <xsd:enumeration value="Teknisk spesifikasjon"/>
          <xsd:enumeration value="Kvalifikasjon"/>
          <xsd:enumeration value="Tildeling"/>
          <xsd:enumeration value="Kontraktskrav"/>
        </xsd:restriction>
      </xsd:simpleType>
    </xsd:element>
    <xsd:element name="Niv_x00e5_" ma:index="26" nillable="true" ma:displayName="Nivå" ma:default="Basis" ma:description="Bærekraftsambisjoner" ma:format="Dropdown" ma:internalName="Niv_x00e5_">
      <xsd:simpleType>
        <xsd:restriction base="dms:Choice">
          <xsd:enumeration value="Avansert"/>
          <xsd:enumeration value="Basis"/>
          <xsd:enumeration value="Spydspiss"/>
        </xsd:restriction>
      </xsd:simpleType>
    </xsd:element>
    <xsd:element name="Fase" ma:index="27" nillable="true" ma:displayName="Fase" ma:format="Dropdown" ma:internalName="Fa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rosjektering"/>
                    <xsd:enumeration value="Totalentreprise"/>
                  </xsd:restriction>
                </xsd:simpleType>
              </xsd:element>
            </xsd:sequence>
          </xsd:extension>
        </xsd:complexContent>
      </xsd:complexType>
    </xsd:element>
    <xsd:element name="Revisjonsbehov" ma:index="28" nillable="true" ma:displayName="Revisjonsbehov" ma:format="Dropdown" ma:internalName="Revisjonsbehov">
      <xsd:simpleType>
        <xsd:restriction base="dms:Choice">
          <xsd:enumeration value="Beholdes uten endringer"/>
          <xsd:enumeration value="Må endres"/>
          <xsd:enumeration value="Slettes"/>
          <xsd:enumeration value="Nytt krav"/>
          <xsd:enumeration value="Fjernes / oppdateres etter Q4"/>
        </xsd:restriction>
      </xsd:simpleType>
    </xsd:element>
    <xsd:element name="lcf76f155ced4ddcb4097134ff3c332f" ma:index="30" nillable="true" ma:taxonomy="true" ma:internalName="lcf76f155ced4ddcb4097134ff3c332f" ma:taxonomyFieldName="MediaServiceImageTags" ma:displayName="Bildemerkelapper" ma:readOnly="false" ma:fieldId="{5cf76f15-5ced-4ddc-b409-7134ff3c332f}" ma:taxonomyMulti="true" ma:sspId="eb0be57b-a27d-473a-a780-396a801308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Kategori" ma:index="34" nillable="true" ma:displayName="Kategori" ma:format="Dropdown" ma:internalName="Kategori">
      <xsd:simpleType>
        <xsd:restriction base="dms:Choice">
          <xsd:enumeration value="Avfallsinnsamling"/>
          <xsd:enumeration value="Bygg anlegg og eiendom"/>
          <xsd:enumeration value="Helse og omsorg"/>
          <xsd:enumeration value="IKT og elektronikk"/>
          <xsd:enumeration value="Mat og måltid"/>
          <xsd:enumeration value="Møbler"/>
          <xsd:enumeration value="Rådgivningstjenester"/>
          <xsd:enumeration value="Renhold"/>
          <xsd:enumeration value="Tekstil"/>
          <xsd:enumeration value="Transport"/>
        </xsd:restriction>
      </xsd:simpleType>
    </xsd:element>
    <xsd:element name="Fagansvarlig" ma:index="35" nillable="true" ma:displayName="Fagansvarlig" ma:format="Dropdown" ma:internalName="Fagansvarlig">
      <xsd:simpleType>
        <xsd:restriction base="dms:Text">
          <xsd:maxLength value="255"/>
        </xsd:restriction>
      </xsd:simpleType>
    </xsd:element>
    <xsd:element name="Eksempelskriver" ma:index="36" nillable="true" ma:displayName="Eksempelskriver" ma:format="Dropdown" ma:list="UserInfo" ma:SharePointGroup="0" ma:internalName="Eksempelskriv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dlikehold" ma:index="37" nillable="true" ma:displayName="Vedlikehold" ma:format="DateOnly" ma:internalName="Vedlikehold">
      <xsd:simpleType>
        <xsd:restriction base="dms:DateTime"/>
      </xsd:simpleType>
    </xsd:element>
    <xsd:element name="Publisert" ma:index="38" nillable="true" ma:displayName="Publisert" ma:format="DateOnly" ma:internalName="Publisert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b74a00-43a6-4076-ac55-a30bded87187" elementFormDefault="qualified">
    <xsd:import namespace="http://schemas.microsoft.com/office/2006/documentManagement/types"/>
    <xsd:import namespace="http://schemas.microsoft.com/office/infopath/2007/PartnerControls"/>
    <xsd:element name="TaxCatchAll" ma:index="31" nillable="true" ma:displayName="Taxonomy Catch All Column" ma:hidden="true" ma:list="{0529d230-0ab2-4853-b0ca-7c1faee354f2}" ma:internalName="TaxCatchAll" ma:showField="CatchAllData" ma:web="82b74a00-43a6-4076-ac55-a30bded871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dbb2028-43e6-4cc2-a67b-7a6125cf5ee2">
      <Terms xmlns="http://schemas.microsoft.com/office/infopath/2007/PartnerControls"/>
    </lcf76f155ced4ddcb4097134ff3c332f>
    <TaxCatchAll xmlns="82b74a00-43a6-4076-ac55-a30bded87187" xsi:nil="true"/>
    <Niv_x00e5_ xmlns="adbb2028-43e6-4cc2-a67b-7a6125cf5ee2">Basis</Niv_x00e5_>
    <Fase xmlns="adbb2028-43e6-4cc2-a67b-7a6125cf5ee2" xsi:nil="true"/>
    <Vedlikehold xmlns="adbb2028-43e6-4cc2-a67b-7a6125cf5ee2" xsi:nil="true"/>
    <Tekstansvarlig xmlns="adbb2028-43e6-4cc2-a67b-7a6125cf5ee2">
      <UserInfo>
        <DisplayName/>
        <AccountId xsi:nil="true"/>
        <AccountType/>
      </UserInfo>
    </Tekstansvarlig>
    <Funksjon xmlns="adbb2028-43e6-4cc2-a67b-7a6125cf5ee2" xsi:nil="true"/>
    <Status xmlns="adbb2028-43e6-4cc2-a67b-7a6125cf5ee2">Ikke påbegynt</Status>
    <Godkjenner xmlns="adbb2028-43e6-4cc2-a67b-7a6125cf5ee2">
      <UserInfo>
        <DisplayName/>
        <AccountId xsi:nil="true"/>
        <AccountType/>
      </UserInfo>
    </Godkjenner>
    <Kategori xmlns="adbb2028-43e6-4cc2-a67b-7a6125cf5ee2" xsi:nil="true"/>
    <Fagansvarlig xmlns="adbb2028-43e6-4cc2-a67b-7a6125cf5ee2" xsi:nil="true"/>
    <Publisert xmlns="adbb2028-43e6-4cc2-a67b-7a6125cf5ee2" xsi:nil="true"/>
    <Kontrollansvarli xmlns="adbb2028-43e6-4cc2-a67b-7a6125cf5ee2">
      <UserInfo>
        <DisplayName/>
        <AccountId xsi:nil="true"/>
        <AccountType/>
      </UserInfo>
    </Kontrollansvarli>
    <Revisjonsbehov xmlns="adbb2028-43e6-4cc2-a67b-7a6125cf5ee2" xsi:nil="true"/>
    <Emne xmlns="adbb2028-43e6-4cc2-a67b-7a6125cf5ee2" xsi:nil="true"/>
    <Eksempelskriver xmlns="adbb2028-43e6-4cc2-a67b-7a6125cf5ee2">
      <UserInfo>
        <DisplayName/>
        <AccountId xsi:nil="true"/>
        <AccountType/>
      </UserInfo>
    </Eksempelskriver>
  </documentManagement>
</p:properties>
</file>

<file path=customXml/itemProps1.xml><?xml version="1.0" encoding="utf-8"?>
<ds:datastoreItem xmlns:ds="http://schemas.openxmlformats.org/officeDocument/2006/customXml" ds:itemID="{9A808A38-6125-401F-97C2-71EACB6780FE}"/>
</file>

<file path=customXml/itemProps2.xml><?xml version="1.0" encoding="utf-8"?>
<ds:datastoreItem xmlns:ds="http://schemas.openxmlformats.org/officeDocument/2006/customXml" ds:itemID="{1774BE34-83E2-414F-9617-EA0F7C34213B}"/>
</file>

<file path=customXml/itemProps3.xml><?xml version="1.0" encoding="utf-8"?>
<ds:datastoreItem xmlns:ds="http://schemas.openxmlformats.org/officeDocument/2006/customXml" ds:itemID="{B7E0E31F-DD03-46A9-97DB-5572446650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Tilbudsliste Plejen</vt:lpstr>
      <vt:lpstr>Tilbudsliste tandplejen</vt:lpstr>
      <vt:lpstr>Tilbudsliste køkken</vt:lpstr>
      <vt:lpstr>Tilbudsliste socialpædagogisk </vt:lpstr>
      <vt:lpstr>Tilbudsliste linned</vt:lpstr>
    </vt:vector>
  </TitlesOfParts>
  <Company>Høje Taastrup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piabl</dc:creator>
  <cp:lastModifiedBy>piabl</cp:lastModifiedBy>
  <dcterms:created xsi:type="dcterms:W3CDTF">2019-10-17T05:41:21Z</dcterms:created>
  <dcterms:modified xsi:type="dcterms:W3CDTF">2020-05-26T07:48:01Z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0x010100A739FE704F80C14DA225DF2A1DC23842</vt:lpwstr>
  </property>
</Properties>
</file>